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O:\08_三好庁舎\01　森林土木担当\☆５,林道関係\05-1　工事関係（県営）\R7\05 日和茶坂瀬線　奥ノ井下工区\02-1 PPI\工事費内訳書\"/>
    </mc:Choice>
  </mc:AlternateContent>
  <xr:revisionPtr revIDLastSave="0" documentId="13_ncr:1_{954599DF-5983-450E-8996-4C0DA7F4DF8E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工事費内訳書!$A$1:$G$150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工事費内訳書!$G$150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59" l="1"/>
  <c r="G144" i="59"/>
  <c r="G143" i="59"/>
  <c r="G140" i="59"/>
  <c r="G139" i="59"/>
  <c r="G138" i="59"/>
  <c r="G137" i="59" s="1"/>
  <c r="G133" i="59"/>
  <c r="G132" i="59"/>
  <c r="G130" i="59"/>
  <c r="G129" i="59"/>
  <c r="G124" i="59"/>
  <c r="G101" i="59"/>
  <c r="G100" i="59"/>
  <c r="G99" i="59" s="1"/>
  <c r="G97" i="59"/>
  <c r="G96" i="59"/>
  <c r="G95" i="59"/>
  <c r="G91" i="59"/>
  <c r="G90" i="59"/>
  <c r="G89" i="59"/>
  <c r="G83" i="59"/>
  <c r="G66" i="59" s="1"/>
  <c r="G65" i="59" s="1"/>
  <c r="G67" i="59"/>
  <c r="G58" i="59"/>
  <c r="G57" i="59"/>
  <c r="G54" i="59"/>
  <c r="G53" i="59"/>
  <c r="G52" i="59"/>
  <c r="G50" i="59"/>
  <c r="G49" i="59"/>
  <c r="G46" i="59"/>
  <c r="G45" i="59"/>
  <c r="G44" i="59"/>
  <c r="G36" i="59"/>
  <c r="G35" i="59"/>
  <c r="G34" i="59"/>
  <c r="G30" i="59"/>
  <c r="G28" i="59"/>
  <c r="G22" i="59"/>
  <c r="G15" i="59"/>
  <c r="G14" i="59"/>
  <c r="G13" i="59"/>
  <c r="G12" i="59" l="1"/>
  <c r="G11" i="59" s="1"/>
  <c r="G10" i="59" s="1"/>
  <c r="G149" i="59" s="1"/>
  <c r="G150" i="59" s="1"/>
</calcChain>
</file>

<file path=xl/sharedStrings.xml><?xml version="1.0" encoding="utf-8"?>
<sst xmlns="http://schemas.openxmlformats.org/spreadsheetml/2006/main" count="295" uniqueCount="147">
  <si>
    <t>住　　　　所</t>
  </si>
  <si>
    <t>商号又は名称</t>
  </si>
  <si>
    <t>代 表 者 名</t>
  </si>
  <si>
    <t>工事費内訳書</t>
  </si>
  <si>
    <t>工 事 名</t>
  </si>
  <si>
    <t>Ｒ７三林　林開日和茶坂瀬線奥ノ井下　三好市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</si>
  <si>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</si>
  <si>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</si>
  <si>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</si>
  <si>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</si>
  <si>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</si>
  <si>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</si>
  <si>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</si>
  <si>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</si>
  <si>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</si>
  <si>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</si>
  <si>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</si>
  <si>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土工（本線）
_x000D_本線(No.116～No.134）</t>
  </si>
  <si>
    <t>切土　礫質土
_x000D_本線(No.116～No.134）</t>
  </si>
  <si>
    <t>m3</t>
  </si>
  <si>
    <t>㎡</t>
  </si>
  <si>
    <t>切土　軟岩ⅠＡ
_x000D_本線(No.116～No.134）</t>
  </si>
  <si>
    <t>盛土
_x000D_本線(No.116～No.134）</t>
  </si>
  <si>
    <t>捨土
_x000D_本線(No.116～No.134）</t>
  </si>
  <si>
    <t>路面工
_x000D_</t>
  </si>
  <si>
    <t>路面工
_x000D_本線(No.116～No.120）</t>
  </si>
  <si>
    <t>コンクリート路面工(養生工)
_x000D_</t>
  </si>
  <si>
    <t>溶接金網敷設工
_x000D_φ6.0×150×150</t>
  </si>
  <si>
    <t>ｍ</t>
  </si>
  <si>
    <t>溝形鋼
_x000D_厚6mm×辺65mm×高125mm 13.4kg/m</t>
  </si>
  <si>
    <t>ton</t>
  </si>
  <si>
    <t>法面保護工
_x000D_</t>
  </si>
  <si>
    <t>法面保護工
_x000D_本線(No.116～No.122）</t>
  </si>
  <si>
    <t>法面保護工
_x000D_木材集積場</t>
  </si>
  <si>
    <t>擁壁工
_x000D_</t>
  </si>
  <si>
    <t>擁壁工（コンクリート）
_x000D_本線(No.122+17.6～No.123+18.9）</t>
  </si>
  <si>
    <t>擁壁工（鋼製かご枠）
_x000D_木材集積場</t>
  </si>
  <si>
    <t>大型かご枠工
_x000D_高さ1.0m×奥行1.5m×長3.0m</t>
  </si>
  <si>
    <t>基</t>
  </si>
  <si>
    <t>大型かご枠工
_x000D_高さ1.0m×奥行1.5m×長2.0m</t>
  </si>
  <si>
    <t>石材運搬　割栗石
_x000D_基礎栗石用　L=67.2km</t>
  </si>
  <si>
    <t>排水施設工
_x000D_</t>
  </si>
  <si>
    <t>溝渠工（グレーチング）
_x000D_No.123+11.5</t>
  </si>
  <si>
    <t>鋼製グレーチング(圧接型受枠付)
_x000D_横断Ｔ－25　995×400×55</t>
  </si>
  <si>
    <t>組</t>
  </si>
  <si>
    <t>型枠（受台）
_x000D_一般型枠,小型構造物</t>
  </si>
  <si>
    <t>基礎栗石工
_x000D_20cm,敷均し</t>
  </si>
  <si>
    <t>コルゲートＵ字フリューム
_x000D_A形 幅400×高400mm　板厚1.6mm（めっき）</t>
  </si>
  <si>
    <t>石材運搬　割栗石
_x000D_詰石用　L=67.2km</t>
  </si>
  <si>
    <t>型枠（呑口）
_x000D_一般型枠,小型構造物</t>
  </si>
  <si>
    <t>暗渠工(礫暗渠）
_x000D_木材集積場</t>
  </si>
  <si>
    <t>礫暗渠工
_x000D_波状管φ200mm</t>
  </si>
  <si>
    <t>石材運搬　割栗石
_x000D_礫暗渠用　L=67.2km</t>
  </si>
  <si>
    <t>硬質ポリ塩化ビニル管
_x000D_一般管VP　径250　長4.0m</t>
  </si>
  <si>
    <t>本</t>
  </si>
  <si>
    <t>排水用硬質ポリ塩化ビニル継手
_x000D_90°Y(DT)φ200</t>
  </si>
  <si>
    <t>個</t>
  </si>
  <si>
    <t>道路付属施設工
_x000D_</t>
  </si>
  <si>
    <t>鉄筋加工
_x000D_13mm以下</t>
  </si>
  <si>
    <t>仮設工
_x000D_</t>
  </si>
  <si>
    <t>仮設落石防護柵
_x000D_</t>
  </si>
  <si>
    <t>落石防護柵工
_x000D_</t>
  </si>
  <si>
    <t>支障木処理工
_x000D_</t>
  </si>
  <si>
    <t>伐採費（本線、木材集積場）
_x000D_№127～№137+10.0、木材集積場</t>
  </si>
  <si>
    <t>スギ　伐採費
_x000D_胸高直径　35cm</t>
  </si>
  <si>
    <t>雑木　伐採費
_x000D_胸高直径　11cm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</si>
  <si>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</si>
  <si>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</si>
  <si>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</si>
  <si>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</si>
  <si>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</si>
  <si>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17cm</t>
  </si>
  <si>
    <t>雑木　伐採費
_x000D_胸高直径　18cm</t>
  </si>
  <si>
    <t>雑木　伐採費
_x000D_胸高直径　19cm</t>
  </si>
  <si>
    <t>雑木　伐採費
_x000D_胸高直径　20cm</t>
  </si>
  <si>
    <t>雑木　伐採費
_x000D_胸高直径　21cm</t>
  </si>
  <si>
    <t>雑木　伐採費
_x000D_胸高直径　22cm</t>
  </si>
  <si>
    <t>雑木　伐採費
_x000D_胸高直径　23cm</t>
  </si>
  <si>
    <t>雑木　伐採費
_x000D_胸高直径　24cm</t>
  </si>
  <si>
    <t>雑木　伐採費
_x000D_胸高直径　25cm</t>
  </si>
  <si>
    <t>雑木　伐採費
_x000D_胸高直径　26cm</t>
  </si>
  <si>
    <t>雑木　伐採費
_x000D_胸高直径　27cm</t>
  </si>
  <si>
    <t>雑木　伐採費
_x000D_胸高直径　28cm</t>
  </si>
  <si>
    <t>雑木　伐採費
_x000D_胸高直径　29cm</t>
  </si>
  <si>
    <t>雑木　伐採費
_x000D_胸高直径　30cm</t>
  </si>
  <si>
    <t>雑木　伐採費
_x000D_胸高直径　31cm以上</t>
  </si>
  <si>
    <t>集材（木材集積場）
_x000D_</t>
  </si>
  <si>
    <t>集材（車両系）
_x000D_胸高直径10cm以上16cm未満,200m未満</t>
  </si>
  <si>
    <t>集材（車両系）
_x000D_胸高直径16cm以上22cm未満,200m未満</t>
  </si>
  <si>
    <t>集材（車両系）
_x000D_胸高直径22cm以上28cm未満,200m未満</t>
  </si>
  <si>
    <t>集材（車両系）
_x000D_胸高直径28cm以上,200m未満</t>
  </si>
  <si>
    <t>枝条片付
_x000D_</t>
  </si>
  <si>
    <t>枝条片付
_x000D_本線(No.127～No.137+10.0）</t>
  </si>
  <si>
    <t>枝条片付
_x000D_１種</t>
  </si>
  <si>
    <t>根株処理
_x000D_</t>
  </si>
  <si>
    <t>根株処理
_x000D_起点より1.0㎞の土場に仮置き</t>
  </si>
  <si>
    <t>根株運搬10t　L=1.0km
_x000D_</t>
  </si>
  <si>
    <t>木材チップ化
_x000D_投入・破砕・チップ材仮置き</t>
  </si>
  <si>
    <t>チップ運搬10t　L=1.0km
_x000D_</t>
  </si>
  <si>
    <t>直接工事費(諸経費対象外)
_x000D_</t>
  </si>
  <si>
    <t>土壌分析試験費
_x000D_</t>
  </si>
  <si>
    <t>土壌分析試験費
_x000D_条例第58条,規則第35条(諸経費含,29項目,銅含む)</t>
  </si>
  <si>
    <t>水質分析試験費
_x000D_条例第59条,規則第36条(諸経費含,29項目,銅含む)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</si>
  <si>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</si>
  <si>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</si>
  <si>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</si>
  <si>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</si>
  <si>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</si>
  <si>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</si>
  <si>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</si>
  <si>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</si>
  <si>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</si>
  <si>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地山掘削工(床掘工)
機械掘削</t>
    <rPh sb="11" eb="15">
      <t>キカイクッサク</t>
    </rPh>
    <phoneticPr fontId="7"/>
  </si>
  <si>
    <t>埋戻工
機械埋戻し</t>
    <rPh sb="2" eb="3">
      <t>コウ</t>
    </rPh>
    <rPh sb="4" eb="7">
      <t>キカイウ</t>
    </rPh>
    <rPh sb="7" eb="8">
      <t>モド</t>
    </rPh>
    <phoneticPr fontId="7"/>
  </si>
  <si>
    <t>片切掘削（人力併用機械掘削）（礫質土）
機械掘削</t>
    <rPh sb="20" eb="24">
      <t>キカイクッサク</t>
    </rPh>
    <phoneticPr fontId="7"/>
  </si>
  <si>
    <t>地山掘削工（オープンカット）礫質土
機械掘削</t>
    <phoneticPr fontId="7"/>
  </si>
  <si>
    <t>掘削積込（礫質土）
機械積込</t>
    <rPh sb="10" eb="13">
      <t>キカイツ</t>
    </rPh>
    <rPh sb="13" eb="14">
      <t>コ</t>
    </rPh>
    <phoneticPr fontId="7"/>
  </si>
  <si>
    <t>機械切土法面整形
礫質土,機械</t>
    <rPh sb="13" eb="15">
      <t>キカイ</t>
    </rPh>
    <phoneticPr fontId="7"/>
  </si>
  <si>
    <t>地山掘削工(床掘工)
機械掘削</t>
    <phoneticPr fontId="7"/>
  </si>
  <si>
    <t>片切掘削（人力併用機械掘削）（軟岩Ⅰ）
機械掘削</t>
    <rPh sb="20" eb="24">
      <t>キカイクッサク</t>
    </rPh>
    <phoneticPr fontId="7"/>
  </si>
  <si>
    <t>地山掘削工（オープンカット）軟岩Ⅰ
機械掘削</t>
    <rPh sb="18" eb="22">
      <t>キカイクッサク</t>
    </rPh>
    <phoneticPr fontId="7"/>
  </si>
  <si>
    <t>掘削積込（軟岩Ⅰ）
機械積込</t>
    <rPh sb="10" eb="13">
      <t>キカイツ</t>
    </rPh>
    <rPh sb="13" eb="14">
      <t>コ</t>
    </rPh>
    <phoneticPr fontId="7"/>
  </si>
  <si>
    <t>機械切土法面整形
軟岩(Ⅰ)A,機械</t>
    <rPh sb="16" eb="18">
      <t>キカイ</t>
    </rPh>
    <phoneticPr fontId="7"/>
  </si>
  <si>
    <t>路床盛土
敷均し締固め、機械</t>
    <rPh sb="0" eb="2">
      <t>ロショウ</t>
    </rPh>
    <phoneticPr fontId="7"/>
  </si>
  <si>
    <t>土砂運搬（礫質土）L=0.1km
機械運搬</t>
    <phoneticPr fontId="7"/>
  </si>
  <si>
    <t>土砂運搬（軟岩Ⅰ）L=0.1km
機械運搬</t>
    <phoneticPr fontId="7"/>
  </si>
  <si>
    <t>機械盛土
敷均し締固め、機械</t>
    <rPh sb="0" eb="2">
      <t>キカイ</t>
    </rPh>
    <phoneticPr fontId="7"/>
  </si>
  <si>
    <t>コンクリート路面工(機械舗設)
厚さ15cm</t>
    <rPh sb="16" eb="17">
      <t>アツ</t>
    </rPh>
    <phoneticPr fontId="7"/>
  </si>
  <si>
    <t>不陸整正</t>
    <phoneticPr fontId="7"/>
  </si>
  <si>
    <t xml:space="preserve">舗装止め丸太工
</t>
    <phoneticPr fontId="7"/>
  </si>
  <si>
    <t>目地板設置工
瀝青繊維質目地板</t>
    <rPh sb="3" eb="6">
      <t>セッチコウ</t>
    </rPh>
    <phoneticPr fontId="7"/>
  </si>
  <si>
    <t>植生マット工
肥料袋付・人工張芝付(二重ﾈｯﾄ)</t>
    <phoneticPr fontId="7"/>
  </si>
  <si>
    <t>モルタル吹付工
厚7㎝</t>
    <phoneticPr fontId="7"/>
  </si>
  <si>
    <t>植生シート工
肥料袋無･人工張芝付(一重ﾈｯﾄ環境)</t>
    <phoneticPr fontId="7"/>
  </si>
  <si>
    <t>重力式擁壁（本体）
一般養生,18-8-40(高炉),W/C≦60%</t>
    <phoneticPr fontId="7"/>
  </si>
  <si>
    <t>基面整正</t>
    <phoneticPr fontId="7"/>
  </si>
  <si>
    <t>吸出し防止材設置</t>
    <phoneticPr fontId="7"/>
  </si>
  <si>
    <t>地山掘削工(床掘工)
機械掘削,礫質土</t>
    <rPh sb="11" eb="15">
      <t>キカイクッサク</t>
    </rPh>
    <phoneticPr fontId="7"/>
  </si>
  <si>
    <t>中詰栗石工
人力</t>
    <rPh sb="6" eb="8">
      <t>ジンリキ</t>
    </rPh>
    <phoneticPr fontId="7"/>
  </si>
  <si>
    <t>コンクリート（受台）
小型構造物,人力打設,一般養生,18-8-40(高炉)</t>
    <phoneticPr fontId="7"/>
  </si>
  <si>
    <t>地山掘削工(床掘工)
礫質土</t>
    <phoneticPr fontId="7"/>
  </si>
  <si>
    <t>ふとんかご
高さ50cm×幅120cm</t>
    <phoneticPr fontId="7"/>
  </si>
  <si>
    <t>コンクリート（呑口）
小型構造物,人力打設,一般養生,18-8-40(高炉),</t>
    <phoneticPr fontId="7"/>
  </si>
  <si>
    <t>地山掘削工(床掘工)
礫質土</t>
    <rPh sb="11" eb="14">
      <t>レキシツツチ</t>
    </rPh>
    <phoneticPr fontId="7"/>
  </si>
  <si>
    <t>地山掘削工(床掘工)
軟岩(Ⅰ)A</t>
    <phoneticPr fontId="7"/>
  </si>
  <si>
    <t>ガードレール設置
ｺﾝｸﾘｰﾄ建込,塗装品C-2B,直線部,直支柱</t>
    <phoneticPr fontId="7"/>
  </si>
  <si>
    <t>ガードレール設置
ｺﾝｸﾘｰﾄ建込,塗装品C-2B,曲線部(半径30m以下),直支柱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</si>
</sst>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52"/>
  <sheetViews>
    <sheetView showGridLines="0" tabSelected="1" zoomScaleNormal="100" zoomScaleSheetLayoutView="100" workbookViewId="0">
      <selection activeCell="F4" sqref="F4:G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3"/>
      <c r="C10" s="23"/>
      <c r="D10" s="24"/>
      <c r="E10" s="9" t="s">
        <v>13</v>
      </c>
      <c r="F10" s="10">
        <v>1</v>
      </c>
      <c r="G10" s="11">
        <f>+G11+G143</f>
        <v>0</v>
      </c>
      <c r="H10" s="12"/>
      <c r="I10" s="13">
        <v>1</v>
      </c>
      <c r="J10" s="13"/>
    </row>
    <row r="11" spans="1:10" ht="42" customHeight="1" x14ac:dyDescent="0.15">
      <c r="A11" s="22" t="s">
        <v>14</v>
      </c>
      <c r="B11" s="23"/>
      <c r="C11" s="23"/>
      <c r="D11" s="24"/>
      <c r="E11" s="9" t="s">
        <v>13</v>
      </c>
      <c r="F11" s="10">
        <v>1</v>
      </c>
      <c r="G11" s="11">
        <f>+G12+G137</f>
        <v>0</v>
      </c>
      <c r="H11" s="12"/>
      <c r="I11" s="13">
        <v>2</v>
      </c>
      <c r="J11" s="13">
        <v>20</v>
      </c>
    </row>
    <row r="12" spans="1:10" ht="42" customHeight="1" x14ac:dyDescent="0.15">
      <c r="A12" s="22" t="s">
        <v>15</v>
      </c>
      <c r="B12" s="23"/>
      <c r="C12" s="23"/>
      <c r="D12" s="24"/>
      <c r="E12" s="9" t="s">
        <v>13</v>
      </c>
      <c r="F12" s="10">
        <v>1</v>
      </c>
      <c r="G12" s="11">
        <f>+G13+G34+G44+G52+G65+G89+G95+G99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3" t="s">
        <v>16</v>
      </c>
      <c r="C13" s="23"/>
      <c r="D13" s="24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3" t="s">
        <v>17</v>
      </c>
      <c r="D14" s="24"/>
      <c r="E14" s="9" t="s">
        <v>13</v>
      </c>
      <c r="F14" s="10">
        <v>1</v>
      </c>
      <c r="G14" s="11">
        <f>+G15+G22+G28+G30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112</v>
      </c>
      <c r="E16" s="9" t="s">
        <v>19</v>
      </c>
      <c r="F16" s="10">
        <v>91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113</v>
      </c>
      <c r="E17" s="9" t="s">
        <v>19</v>
      </c>
      <c r="F17" s="10">
        <v>35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114</v>
      </c>
      <c r="E18" s="9" t="s">
        <v>19</v>
      </c>
      <c r="F18" s="10">
        <v>512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115</v>
      </c>
      <c r="E19" s="9" t="s">
        <v>19</v>
      </c>
      <c r="F19" s="10">
        <v>87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116</v>
      </c>
      <c r="E20" s="9" t="s">
        <v>19</v>
      </c>
      <c r="F20" s="10">
        <v>633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117</v>
      </c>
      <c r="E21" s="9" t="s">
        <v>20</v>
      </c>
      <c r="F21" s="10">
        <v>232.1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9" t="s">
        <v>13</v>
      </c>
      <c r="F22" s="10">
        <v>1</v>
      </c>
      <c r="G22" s="11">
        <f>+G23+G24+G25+G26+G27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118</v>
      </c>
      <c r="E23" s="9" t="s">
        <v>19</v>
      </c>
      <c r="F23" s="10">
        <v>53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119</v>
      </c>
      <c r="E24" s="9" t="s">
        <v>19</v>
      </c>
      <c r="F24" s="10">
        <v>1221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120</v>
      </c>
      <c r="E25" s="9" t="s">
        <v>19</v>
      </c>
      <c r="F25" s="10">
        <v>608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121</v>
      </c>
      <c r="E26" s="9" t="s">
        <v>19</v>
      </c>
      <c r="F26" s="10">
        <v>1728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122</v>
      </c>
      <c r="E27" s="9" t="s">
        <v>20</v>
      </c>
      <c r="F27" s="10">
        <v>627.9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22</v>
      </c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123</v>
      </c>
      <c r="E29" s="9" t="s">
        <v>19</v>
      </c>
      <c r="F29" s="10">
        <v>31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23</v>
      </c>
      <c r="E30" s="9" t="s">
        <v>13</v>
      </c>
      <c r="F30" s="10">
        <v>1</v>
      </c>
      <c r="G30" s="11">
        <f>+G31+G32+G33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124</v>
      </c>
      <c r="E31" s="9" t="s">
        <v>19</v>
      </c>
      <c r="F31" s="10">
        <v>633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125</v>
      </c>
      <c r="E32" s="9" t="s">
        <v>19</v>
      </c>
      <c r="F32" s="10">
        <v>1728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126</v>
      </c>
      <c r="E33" s="9" t="s">
        <v>19</v>
      </c>
      <c r="F33" s="10">
        <v>2361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23" t="s">
        <v>24</v>
      </c>
      <c r="C34" s="23"/>
      <c r="D34" s="24"/>
      <c r="E34" s="9" t="s">
        <v>13</v>
      </c>
      <c r="F34" s="10">
        <v>1</v>
      </c>
      <c r="G34" s="11">
        <f>+G35</f>
        <v>0</v>
      </c>
      <c r="H34" s="12"/>
      <c r="I34" s="13">
        <v>25</v>
      </c>
      <c r="J34" s="13">
        <v>2</v>
      </c>
    </row>
    <row r="35" spans="1:10" ht="42" customHeight="1" x14ac:dyDescent="0.15">
      <c r="A35" s="14"/>
      <c r="B35" s="15"/>
      <c r="C35" s="23" t="s">
        <v>25</v>
      </c>
      <c r="D35" s="24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3</v>
      </c>
    </row>
    <row r="36" spans="1:10" ht="42" customHeight="1" x14ac:dyDescent="0.15">
      <c r="A36" s="14"/>
      <c r="B36" s="15"/>
      <c r="C36" s="15"/>
      <c r="D36" s="16" t="s">
        <v>25</v>
      </c>
      <c r="E36" s="9" t="s">
        <v>13</v>
      </c>
      <c r="F36" s="10">
        <v>1</v>
      </c>
      <c r="G36" s="11">
        <f>+G37+G38+G39+G40+G41+G42+G43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127</v>
      </c>
      <c r="E37" s="9" t="s">
        <v>20</v>
      </c>
      <c r="F37" s="10">
        <v>345.3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128</v>
      </c>
      <c r="E38" s="9" t="s">
        <v>20</v>
      </c>
      <c r="F38" s="10">
        <v>345.3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26</v>
      </c>
      <c r="E39" s="9" t="s">
        <v>20</v>
      </c>
      <c r="F39" s="10">
        <v>345.3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27</v>
      </c>
      <c r="E40" s="9" t="s">
        <v>20</v>
      </c>
      <c r="F40" s="10">
        <v>317.7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129</v>
      </c>
      <c r="E41" s="9" t="s">
        <v>28</v>
      </c>
      <c r="F41" s="10">
        <v>127.5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130</v>
      </c>
      <c r="E42" s="9" t="s">
        <v>20</v>
      </c>
      <c r="F42" s="10">
        <v>6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29</v>
      </c>
      <c r="E43" s="9" t="s">
        <v>30</v>
      </c>
      <c r="F43" s="10">
        <v>0.21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23" t="s">
        <v>31</v>
      </c>
      <c r="C44" s="23"/>
      <c r="D44" s="24"/>
      <c r="E44" s="9" t="s">
        <v>13</v>
      </c>
      <c r="F44" s="10">
        <v>1</v>
      </c>
      <c r="G44" s="11">
        <f>+G45+G49</f>
        <v>0</v>
      </c>
      <c r="H44" s="12"/>
      <c r="I44" s="13">
        <v>35</v>
      </c>
      <c r="J44" s="13">
        <v>2</v>
      </c>
    </row>
    <row r="45" spans="1:10" ht="42" customHeight="1" x14ac:dyDescent="0.15">
      <c r="A45" s="14"/>
      <c r="B45" s="15"/>
      <c r="C45" s="23" t="s">
        <v>32</v>
      </c>
      <c r="D45" s="24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>
        <v>3</v>
      </c>
    </row>
    <row r="46" spans="1:10" ht="42" customHeight="1" x14ac:dyDescent="0.15">
      <c r="A46" s="14"/>
      <c r="B46" s="15"/>
      <c r="C46" s="15"/>
      <c r="D46" s="16" t="s">
        <v>32</v>
      </c>
      <c r="E46" s="9" t="s">
        <v>13</v>
      </c>
      <c r="F46" s="10">
        <v>1</v>
      </c>
      <c r="G46" s="11">
        <f>+G47+G48</f>
        <v>0</v>
      </c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131</v>
      </c>
      <c r="E47" s="9" t="s">
        <v>20</v>
      </c>
      <c r="F47" s="10">
        <v>104.4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132</v>
      </c>
      <c r="E48" s="9" t="s">
        <v>20</v>
      </c>
      <c r="F48" s="10">
        <v>261.2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23" t="s">
        <v>33</v>
      </c>
      <c r="D49" s="24"/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3</v>
      </c>
    </row>
    <row r="50" spans="1:10" ht="42" customHeight="1" x14ac:dyDescent="0.15">
      <c r="A50" s="14"/>
      <c r="B50" s="15"/>
      <c r="C50" s="15"/>
      <c r="D50" s="16" t="s">
        <v>33</v>
      </c>
      <c r="E50" s="9" t="s">
        <v>13</v>
      </c>
      <c r="F50" s="10">
        <v>1</v>
      </c>
      <c r="G50" s="11">
        <f>+G51</f>
        <v>0</v>
      </c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133</v>
      </c>
      <c r="E51" s="9" t="s">
        <v>20</v>
      </c>
      <c r="F51" s="10">
        <v>565.79999999999995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23" t="s">
        <v>34</v>
      </c>
      <c r="C52" s="23"/>
      <c r="D52" s="24"/>
      <c r="E52" s="9" t="s">
        <v>13</v>
      </c>
      <c r="F52" s="10">
        <v>1</v>
      </c>
      <c r="G52" s="11">
        <f>+G53+G57</f>
        <v>0</v>
      </c>
      <c r="H52" s="12"/>
      <c r="I52" s="13">
        <v>43</v>
      </c>
      <c r="J52" s="13">
        <v>2</v>
      </c>
    </row>
    <row r="53" spans="1:10" ht="42" customHeight="1" x14ac:dyDescent="0.15">
      <c r="A53" s="14"/>
      <c r="B53" s="15"/>
      <c r="C53" s="23" t="s">
        <v>35</v>
      </c>
      <c r="D53" s="24"/>
      <c r="E53" s="9" t="s">
        <v>13</v>
      </c>
      <c r="F53" s="10">
        <v>1</v>
      </c>
      <c r="G53" s="11">
        <f>+G54</f>
        <v>0</v>
      </c>
      <c r="H53" s="12"/>
      <c r="I53" s="13">
        <v>44</v>
      </c>
      <c r="J53" s="13">
        <v>3</v>
      </c>
    </row>
    <row r="54" spans="1:10" ht="42" customHeight="1" x14ac:dyDescent="0.15">
      <c r="A54" s="14"/>
      <c r="B54" s="15"/>
      <c r="C54" s="15"/>
      <c r="D54" s="16" t="s">
        <v>35</v>
      </c>
      <c r="E54" s="9" t="s">
        <v>13</v>
      </c>
      <c r="F54" s="10">
        <v>1</v>
      </c>
      <c r="G54" s="11">
        <f>+G55+G56</f>
        <v>0</v>
      </c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134</v>
      </c>
      <c r="E55" s="9" t="s">
        <v>19</v>
      </c>
      <c r="F55" s="10">
        <v>58.4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135</v>
      </c>
      <c r="E56" s="9" t="s">
        <v>20</v>
      </c>
      <c r="F56" s="10">
        <v>29.4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23" t="s">
        <v>36</v>
      </c>
      <c r="D57" s="24"/>
      <c r="E57" s="9" t="s">
        <v>13</v>
      </c>
      <c r="F57" s="10">
        <v>1</v>
      </c>
      <c r="G57" s="11">
        <f>+G58</f>
        <v>0</v>
      </c>
      <c r="H57" s="12"/>
      <c r="I57" s="13">
        <v>48</v>
      </c>
      <c r="J57" s="13">
        <v>3</v>
      </c>
    </row>
    <row r="58" spans="1:10" ht="42" customHeight="1" x14ac:dyDescent="0.15">
      <c r="A58" s="14"/>
      <c r="B58" s="15"/>
      <c r="C58" s="15"/>
      <c r="D58" s="16" t="s">
        <v>36</v>
      </c>
      <c r="E58" s="9" t="s">
        <v>13</v>
      </c>
      <c r="F58" s="10">
        <v>1</v>
      </c>
      <c r="G58" s="11">
        <f>+G59+G60+G61+G62+G63+G64</f>
        <v>0</v>
      </c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37</v>
      </c>
      <c r="E59" s="9" t="s">
        <v>38</v>
      </c>
      <c r="F59" s="10">
        <v>11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39</v>
      </c>
      <c r="E60" s="9" t="s">
        <v>38</v>
      </c>
      <c r="F60" s="10">
        <v>9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136</v>
      </c>
      <c r="E61" s="9" t="s">
        <v>20</v>
      </c>
      <c r="F61" s="10">
        <v>66.3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137</v>
      </c>
      <c r="E62" s="9" t="s">
        <v>19</v>
      </c>
      <c r="F62" s="10">
        <v>47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138</v>
      </c>
      <c r="E63" s="9" t="s">
        <v>19</v>
      </c>
      <c r="F63" s="10">
        <v>0.6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40</v>
      </c>
      <c r="E64" s="9" t="s">
        <v>19</v>
      </c>
      <c r="F64" s="10">
        <v>0.6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23" t="s">
        <v>41</v>
      </c>
      <c r="C65" s="23"/>
      <c r="D65" s="24"/>
      <c r="E65" s="9" t="s">
        <v>13</v>
      </c>
      <c r="F65" s="10">
        <v>1</v>
      </c>
      <c r="G65" s="11">
        <f>+G66</f>
        <v>0</v>
      </c>
      <c r="H65" s="12"/>
      <c r="I65" s="13">
        <v>56</v>
      </c>
      <c r="J65" s="13">
        <v>2</v>
      </c>
    </row>
    <row r="66" spans="1:10" ht="42" customHeight="1" x14ac:dyDescent="0.15">
      <c r="A66" s="14"/>
      <c r="B66" s="15"/>
      <c r="C66" s="23" t="s">
        <v>41</v>
      </c>
      <c r="D66" s="24"/>
      <c r="E66" s="9" t="s">
        <v>13</v>
      </c>
      <c r="F66" s="10">
        <v>1</v>
      </c>
      <c r="G66" s="11">
        <f>+G67+G83</f>
        <v>0</v>
      </c>
      <c r="H66" s="12"/>
      <c r="I66" s="13">
        <v>57</v>
      </c>
      <c r="J66" s="13">
        <v>3</v>
      </c>
    </row>
    <row r="67" spans="1:10" ht="42" customHeight="1" x14ac:dyDescent="0.15">
      <c r="A67" s="14"/>
      <c r="B67" s="15"/>
      <c r="C67" s="15"/>
      <c r="D67" s="16" t="s">
        <v>42</v>
      </c>
      <c r="E67" s="9" t="s">
        <v>13</v>
      </c>
      <c r="F67" s="10">
        <v>1</v>
      </c>
      <c r="G67" s="11">
        <f>+G68+G69+G70+G71+G72+G73+G74+G75+G76+G77+G78+G79+G80+G81+G82</f>
        <v>0</v>
      </c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43</v>
      </c>
      <c r="E68" s="9" t="s">
        <v>44</v>
      </c>
      <c r="F68" s="10">
        <v>5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139</v>
      </c>
      <c r="E69" s="9" t="s">
        <v>19</v>
      </c>
      <c r="F69" s="10">
        <v>1.7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45</v>
      </c>
      <c r="E70" s="9" t="s">
        <v>20</v>
      </c>
      <c r="F70" s="10">
        <v>10.1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46</v>
      </c>
      <c r="E71" s="9" t="s">
        <v>20</v>
      </c>
      <c r="F71" s="10">
        <v>4.3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40</v>
      </c>
      <c r="E72" s="9" t="s">
        <v>19</v>
      </c>
      <c r="F72" s="10">
        <v>1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135</v>
      </c>
      <c r="E73" s="9" t="s">
        <v>20</v>
      </c>
      <c r="F73" s="10">
        <v>2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140</v>
      </c>
      <c r="E74" s="9" t="s">
        <v>19</v>
      </c>
      <c r="F74" s="10">
        <v>1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47</v>
      </c>
      <c r="E75" s="9" t="s">
        <v>28</v>
      </c>
      <c r="F75" s="10">
        <v>2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141</v>
      </c>
      <c r="E76" s="9" t="s">
        <v>28</v>
      </c>
      <c r="F76" s="10">
        <v>4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48</v>
      </c>
      <c r="E77" s="9" t="s">
        <v>19</v>
      </c>
      <c r="F77" s="10">
        <v>2.4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142</v>
      </c>
      <c r="E78" s="9" t="s">
        <v>19</v>
      </c>
      <c r="F78" s="10">
        <v>0.3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49</v>
      </c>
      <c r="E79" s="9" t="s">
        <v>20</v>
      </c>
      <c r="F79" s="10">
        <v>2.2999999999999998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135</v>
      </c>
      <c r="E80" s="9" t="s">
        <v>20</v>
      </c>
      <c r="F80" s="10">
        <v>1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143</v>
      </c>
      <c r="E81" s="9" t="s">
        <v>19</v>
      </c>
      <c r="F81" s="10">
        <v>1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144</v>
      </c>
      <c r="E82" s="9" t="s">
        <v>19</v>
      </c>
      <c r="F82" s="10">
        <v>2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50</v>
      </c>
      <c r="E83" s="9" t="s">
        <v>13</v>
      </c>
      <c r="F83" s="10">
        <v>1</v>
      </c>
      <c r="G83" s="11">
        <f>+G84+G85+G86+G87+G88</f>
        <v>0</v>
      </c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51</v>
      </c>
      <c r="E84" s="9" t="s">
        <v>28</v>
      </c>
      <c r="F84" s="10">
        <v>97.3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52</v>
      </c>
      <c r="E85" s="9" t="s">
        <v>19</v>
      </c>
      <c r="F85" s="10">
        <v>54.5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135</v>
      </c>
      <c r="E86" s="9" t="s">
        <v>20</v>
      </c>
      <c r="F86" s="10">
        <v>48.7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53</v>
      </c>
      <c r="E87" s="9" t="s">
        <v>54</v>
      </c>
      <c r="F87" s="10">
        <v>2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55</v>
      </c>
      <c r="E88" s="9" t="s">
        <v>56</v>
      </c>
      <c r="F88" s="10">
        <v>1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23" t="s">
        <v>57</v>
      </c>
      <c r="C89" s="23"/>
      <c r="D89" s="24"/>
      <c r="E89" s="9" t="s">
        <v>13</v>
      </c>
      <c r="F89" s="10">
        <v>1</v>
      </c>
      <c r="G89" s="11">
        <f>+G90</f>
        <v>0</v>
      </c>
      <c r="H89" s="12"/>
      <c r="I89" s="13">
        <v>80</v>
      </c>
      <c r="J89" s="13">
        <v>2</v>
      </c>
    </row>
    <row r="90" spans="1:10" ht="42" customHeight="1" x14ac:dyDescent="0.15">
      <c r="A90" s="14"/>
      <c r="B90" s="15"/>
      <c r="C90" s="23" t="s">
        <v>57</v>
      </c>
      <c r="D90" s="24"/>
      <c r="E90" s="9" t="s">
        <v>13</v>
      </c>
      <c r="F90" s="10">
        <v>1</v>
      </c>
      <c r="G90" s="11">
        <f>+G91</f>
        <v>0</v>
      </c>
      <c r="H90" s="12"/>
      <c r="I90" s="13">
        <v>81</v>
      </c>
      <c r="J90" s="13">
        <v>3</v>
      </c>
    </row>
    <row r="91" spans="1:10" ht="42" customHeight="1" x14ac:dyDescent="0.15">
      <c r="A91" s="14"/>
      <c r="B91" s="15"/>
      <c r="C91" s="15"/>
      <c r="D91" s="16" t="s">
        <v>57</v>
      </c>
      <c r="E91" s="9" t="s">
        <v>13</v>
      </c>
      <c r="F91" s="10">
        <v>1</v>
      </c>
      <c r="G91" s="11">
        <f>+G92+G93+G94</f>
        <v>0</v>
      </c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145</v>
      </c>
      <c r="E92" s="9" t="s">
        <v>28</v>
      </c>
      <c r="F92" s="10">
        <v>1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146</v>
      </c>
      <c r="E93" s="9" t="s">
        <v>28</v>
      </c>
      <c r="F93" s="10">
        <v>18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58</v>
      </c>
      <c r="E94" s="9" t="s">
        <v>30</v>
      </c>
      <c r="F94" s="10">
        <v>0.03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23" t="s">
        <v>59</v>
      </c>
      <c r="C95" s="23"/>
      <c r="D95" s="24"/>
      <c r="E95" s="9" t="s">
        <v>13</v>
      </c>
      <c r="F95" s="10">
        <v>1</v>
      </c>
      <c r="G95" s="11">
        <f>+G96</f>
        <v>0</v>
      </c>
      <c r="H95" s="12"/>
      <c r="I95" s="13">
        <v>86</v>
      </c>
      <c r="J95" s="13">
        <v>2</v>
      </c>
    </row>
    <row r="96" spans="1:10" ht="42" customHeight="1" x14ac:dyDescent="0.15">
      <c r="A96" s="14"/>
      <c r="B96" s="15"/>
      <c r="C96" s="23" t="s">
        <v>59</v>
      </c>
      <c r="D96" s="24"/>
      <c r="E96" s="9" t="s">
        <v>13</v>
      </c>
      <c r="F96" s="10">
        <v>1</v>
      </c>
      <c r="G96" s="11">
        <f>+G97</f>
        <v>0</v>
      </c>
      <c r="H96" s="12"/>
      <c r="I96" s="13">
        <v>87</v>
      </c>
      <c r="J96" s="13">
        <v>3</v>
      </c>
    </row>
    <row r="97" spans="1:10" ht="42" customHeight="1" x14ac:dyDescent="0.15">
      <c r="A97" s="14"/>
      <c r="B97" s="15"/>
      <c r="C97" s="15"/>
      <c r="D97" s="16" t="s">
        <v>60</v>
      </c>
      <c r="E97" s="9" t="s">
        <v>13</v>
      </c>
      <c r="F97" s="10">
        <v>1</v>
      </c>
      <c r="G97" s="11">
        <f>+G98</f>
        <v>0</v>
      </c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61</v>
      </c>
      <c r="E98" s="9" t="s">
        <v>28</v>
      </c>
      <c r="F98" s="10">
        <v>40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23" t="s">
        <v>62</v>
      </c>
      <c r="C99" s="23"/>
      <c r="D99" s="24"/>
      <c r="E99" s="9" t="s">
        <v>13</v>
      </c>
      <c r="F99" s="10">
        <v>1</v>
      </c>
      <c r="G99" s="11">
        <f>+G100+G129+G132</f>
        <v>0</v>
      </c>
      <c r="H99" s="12"/>
      <c r="I99" s="13">
        <v>90</v>
      </c>
      <c r="J99" s="13">
        <v>2</v>
      </c>
    </row>
    <row r="100" spans="1:10" ht="42" customHeight="1" x14ac:dyDescent="0.15">
      <c r="A100" s="14"/>
      <c r="B100" s="15"/>
      <c r="C100" s="23" t="s">
        <v>62</v>
      </c>
      <c r="D100" s="24"/>
      <c r="E100" s="9" t="s">
        <v>13</v>
      </c>
      <c r="F100" s="10">
        <v>1</v>
      </c>
      <c r="G100" s="11">
        <f>+G101+G124</f>
        <v>0</v>
      </c>
      <c r="H100" s="12"/>
      <c r="I100" s="13">
        <v>91</v>
      </c>
      <c r="J100" s="13">
        <v>3</v>
      </c>
    </row>
    <row r="101" spans="1:10" ht="42" customHeight="1" x14ac:dyDescent="0.15">
      <c r="A101" s="14"/>
      <c r="B101" s="15"/>
      <c r="C101" s="15"/>
      <c r="D101" s="16" t="s">
        <v>63</v>
      </c>
      <c r="E101" s="9" t="s">
        <v>13</v>
      </c>
      <c r="F101" s="10">
        <v>1</v>
      </c>
      <c r="G101" s="11">
        <f>+G102+G103+G104+G105+G106+G107+G108+G109+G110+G111+G112+G113+G114+G115+G116+G117+G118+G119+G120+G121+G122+G123</f>
        <v>0</v>
      </c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64</v>
      </c>
      <c r="E102" s="9" t="s">
        <v>54</v>
      </c>
      <c r="F102" s="10">
        <v>1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65</v>
      </c>
      <c r="E103" s="9" t="s">
        <v>54</v>
      </c>
      <c r="F103" s="10">
        <v>28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66</v>
      </c>
      <c r="E104" s="9" t="s">
        <v>54</v>
      </c>
      <c r="F104" s="10">
        <v>20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67</v>
      </c>
      <c r="E105" s="9" t="s">
        <v>54</v>
      </c>
      <c r="F105" s="10">
        <v>24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68</v>
      </c>
      <c r="E106" s="9" t="s">
        <v>54</v>
      </c>
      <c r="F106" s="10">
        <v>21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69</v>
      </c>
      <c r="E107" s="9" t="s">
        <v>54</v>
      </c>
      <c r="F107" s="10">
        <v>17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70</v>
      </c>
      <c r="E108" s="9" t="s">
        <v>54</v>
      </c>
      <c r="F108" s="10">
        <v>21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71</v>
      </c>
      <c r="E109" s="9" t="s">
        <v>54</v>
      </c>
      <c r="F109" s="10">
        <v>16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72</v>
      </c>
      <c r="E110" s="9" t="s">
        <v>54</v>
      </c>
      <c r="F110" s="10">
        <v>10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73</v>
      </c>
      <c r="E111" s="9" t="s">
        <v>54</v>
      </c>
      <c r="F111" s="10">
        <v>5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74</v>
      </c>
      <c r="E112" s="9" t="s">
        <v>54</v>
      </c>
      <c r="F112" s="10">
        <v>16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75</v>
      </c>
      <c r="E113" s="9" t="s">
        <v>54</v>
      </c>
      <c r="F113" s="10">
        <v>13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76</v>
      </c>
      <c r="E114" s="9" t="s">
        <v>54</v>
      </c>
      <c r="F114" s="10">
        <v>15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77</v>
      </c>
      <c r="E115" s="9" t="s">
        <v>54</v>
      </c>
      <c r="F115" s="10">
        <v>13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78</v>
      </c>
      <c r="E116" s="9" t="s">
        <v>54</v>
      </c>
      <c r="F116" s="10">
        <v>4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79</v>
      </c>
      <c r="E117" s="9" t="s">
        <v>54</v>
      </c>
      <c r="F117" s="10">
        <v>7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80</v>
      </c>
      <c r="E118" s="9" t="s">
        <v>54</v>
      </c>
      <c r="F118" s="10">
        <v>11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81</v>
      </c>
      <c r="E119" s="9" t="s">
        <v>54</v>
      </c>
      <c r="F119" s="10">
        <v>12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82</v>
      </c>
      <c r="E120" s="9" t="s">
        <v>54</v>
      </c>
      <c r="F120" s="10">
        <v>11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83</v>
      </c>
      <c r="E121" s="9" t="s">
        <v>54</v>
      </c>
      <c r="F121" s="10">
        <v>5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84</v>
      </c>
      <c r="E122" s="9" t="s">
        <v>54</v>
      </c>
      <c r="F122" s="10">
        <v>10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85</v>
      </c>
      <c r="E123" s="9" t="s">
        <v>19</v>
      </c>
      <c r="F123" s="10">
        <v>98.4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86</v>
      </c>
      <c r="E124" s="9" t="s">
        <v>13</v>
      </c>
      <c r="F124" s="10">
        <v>1</v>
      </c>
      <c r="G124" s="11">
        <f>+G125+G126+G127+G128</f>
        <v>0</v>
      </c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87</v>
      </c>
      <c r="E125" s="9" t="s">
        <v>19</v>
      </c>
      <c r="F125" s="10">
        <v>5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88</v>
      </c>
      <c r="E126" s="9" t="s">
        <v>19</v>
      </c>
      <c r="F126" s="10">
        <v>5.7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89</v>
      </c>
      <c r="E127" s="9" t="s">
        <v>19</v>
      </c>
      <c r="F127" s="10">
        <v>12.6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90</v>
      </c>
      <c r="E128" s="9" t="s">
        <v>19</v>
      </c>
      <c r="F128" s="10">
        <v>85.5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23" t="s">
        <v>91</v>
      </c>
      <c r="D129" s="24"/>
      <c r="E129" s="9" t="s">
        <v>13</v>
      </c>
      <c r="F129" s="10">
        <v>1</v>
      </c>
      <c r="G129" s="11">
        <f>+G130</f>
        <v>0</v>
      </c>
      <c r="H129" s="12"/>
      <c r="I129" s="13">
        <v>120</v>
      </c>
      <c r="J129" s="13">
        <v>3</v>
      </c>
    </row>
    <row r="130" spans="1:10" ht="42" customHeight="1" x14ac:dyDescent="0.15">
      <c r="A130" s="14"/>
      <c r="B130" s="15"/>
      <c r="C130" s="15"/>
      <c r="D130" s="16" t="s">
        <v>92</v>
      </c>
      <c r="E130" s="9" t="s">
        <v>13</v>
      </c>
      <c r="F130" s="10">
        <v>1</v>
      </c>
      <c r="G130" s="11">
        <f>+G131</f>
        <v>0</v>
      </c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93</v>
      </c>
      <c r="E131" s="9" t="s">
        <v>20</v>
      </c>
      <c r="F131" s="10">
        <v>5809.2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23" t="s">
        <v>94</v>
      </c>
      <c r="D132" s="24"/>
      <c r="E132" s="9" t="s">
        <v>13</v>
      </c>
      <c r="F132" s="10">
        <v>1</v>
      </c>
      <c r="G132" s="11">
        <f>+G133</f>
        <v>0</v>
      </c>
      <c r="H132" s="12"/>
      <c r="I132" s="13">
        <v>123</v>
      </c>
      <c r="J132" s="13">
        <v>3</v>
      </c>
    </row>
    <row r="133" spans="1:10" ht="42" customHeight="1" x14ac:dyDescent="0.15">
      <c r="A133" s="14"/>
      <c r="B133" s="15"/>
      <c r="C133" s="15"/>
      <c r="D133" s="16" t="s">
        <v>95</v>
      </c>
      <c r="E133" s="9" t="s">
        <v>13</v>
      </c>
      <c r="F133" s="10">
        <v>1</v>
      </c>
      <c r="G133" s="11">
        <f>+G134+G135+G136</f>
        <v>0</v>
      </c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96</v>
      </c>
      <c r="E134" s="9" t="s">
        <v>19</v>
      </c>
      <c r="F134" s="10">
        <v>45.5</v>
      </c>
      <c r="G134" s="17"/>
      <c r="H134" s="12"/>
      <c r="I134" s="13">
        <v>125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97</v>
      </c>
      <c r="E135" s="9" t="s">
        <v>19</v>
      </c>
      <c r="F135" s="10">
        <v>35.700000000000003</v>
      </c>
      <c r="G135" s="17"/>
      <c r="H135" s="12"/>
      <c r="I135" s="13">
        <v>126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98</v>
      </c>
      <c r="E136" s="9" t="s">
        <v>19</v>
      </c>
      <c r="F136" s="10">
        <v>57.1</v>
      </c>
      <c r="G136" s="17"/>
      <c r="H136" s="12"/>
      <c r="I136" s="13">
        <v>127</v>
      </c>
      <c r="J136" s="13">
        <v>4</v>
      </c>
    </row>
    <row r="137" spans="1:10" ht="42" customHeight="1" x14ac:dyDescent="0.15">
      <c r="A137" s="22" t="s">
        <v>99</v>
      </c>
      <c r="B137" s="23"/>
      <c r="C137" s="23"/>
      <c r="D137" s="24"/>
      <c r="E137" s="9" t="s">
        <v>13</v>
      </c>
      <c r="F137" s="10">
        <v>1</v>
      </c>
      <c r="G137" s="11">
        <f>+G138</f>
        <v>0</v>
      </c>
      <c r="H137" s="12"/>
      <c r="I137" s="13">
        <v>128</v>
      </c>
      <c r="J137" s="13">
        <v>1</v>
      </c>
    </row>
    <row r="138" spans="1:10" ht="42" customHeight="1" x14ac:dyDescent="0.15">
      <c r="A138" s="14"/>
      <c r="B138" s="23" t="s">
        <v>100</v>
      </c>
      <c r="C138" s="23"/>
      <c r="D138" s="24"/>
      <c r="E138" s="9" t="s">
        <v>13</v>
      </c>
      <c r="F138" s="10">
        <v>1</v>
      </c>
      <c r="G138" s="11">
        <f>+G139</f>
        <v>0</v>
      </c>
      <c r="H138" s="12"/>
      <c r="I138" s="13">
        <v>129</v>
      </c>
      <c r="J138" s="13">
        <v>2</v>
      </c>
    </row>
    <row r="139" spans="1:10" ht="42" customHeight="1" x14ac:dyDescent="0.15">
      <c r="A139" s="14"/>
      <c r="B139" s="15"/>
      <c r="C139" s="23" t="s">
        <v>100</v>
      </c>
      <c r="D139" s="24"/>
      <c r="E139" s="9" t="s">
        <v>13</v>
      </c>
      <c r="F139" s="10">
        <v>1</v>
      </c>
      <c r="G139" s="11">
        <f>+G140</f>
        <v>0</v>
      </c>
      <c r="H139" s="12"/>
      <c r="I139" s="13">
        <v>130</v>
      </c>
      <c r="J139" s="13">
        <v>3</v>
      </c>
    </row>
    <row r="140" spans="1:10" ht="42" customHeight="1" x14ac:dyDescent="0.15">
      <c r="A140" s="14"/>
      <c r="B140" s="15"/>
      <c r="C140" s="15"/>
      <c r="D140" s="16" t="s">
        <v>100</v>
      </c>
      <c r="E140" s="9" t="s">
        <v>13</v>
      </c>
      <c r="F140" s="10">
        <v>1</v>
      </c>
      <c r="G140" s="11">
        <f>+G141+G142</f>
        <v>0</v>
      </c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101</v>
      </c>
      <c r="E141" s="9" t="s">
        <v>13</v>
      </c>
      <c r="F141" s="10">
        <v>1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102</v>
      </c>
      <c r="E142" s="9" t="s">
        <v>13</v>
      </c>
      <c r="F142" s="10">
        <v>1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22" t="s">
        <v>103</v>
      </c>
      <c r="B143" s="23"/>
      <c r="C143" s="23"/>
      <c r="D143" s="24"/>
      <c r="E143" s="9" t="s">
        <v>13</v>
      </c>
      <c r="F143" s="10">
        <v>1</v>
      </c>
      <c r="G143" s="11">
        <f>+G144+G146</f>
        <v>0</v>
      </c>
      <c r="H143" s="12"/>
      <c r="I143" s="13">
        <v>134</v>
      </c>
      <c r="J143" s="13"/>
    </row>
    <row r="144" spans="1:10" ht="42" customHeight="1" x14ac:dyDescent="0.15">
      <c r="A144" s="22" t="s">
        <v>104</v>
      </c>
      <c r="B144" s="23"/>
      <c r="C144" s="23"/>
      <c r="D144" s="24"/>
      <c r="E144" s="9" t="s">
        <v>13</v>
      </c>
      <c r="F144" s="10">
        <v>1</v>
      </c>
      <c r="G144" s="11">
        <f>+G145</f>
        <v>0</v>
      </c>
      <c r="H144" s="12"/>
      <c r="I144" s="13">
        <v>135</v>
      </c>
      <c r="J144" s="13">
        <v>200</v>
      </c>
    </row>
    <row r="145" spans="1:10" ht="42" customHeight="1" x14ac:dyDescent="0.15">
      <c r="A145" s="22" t="s">
        <v>105</v>
      </c>
      <c r="B145" s="23"/>
      <c r="C145" s="23"/>
      <c r="D145" s="24"/>
      <c r="E145" s="9" t="s">
        <v>13</v>
      </c>
      <c r="F145" s="10">
        <v>1</v>
      </c>
      <c r="G145" s="17"/>
      <c r="H145" s="12"/>
      <c r="I145" s="13">
        <v>136</v>
      </c>
      <c r="J145" s="13"/>
    </row>
    <row r="146" spans="1:10" ht="42" customHeight="1" x14ac:dyDescent="0.15">
      <c r="A146" s="22" t="s">
        <v>106</v>
      </c>
      <c r="B146" s="23"/>
      <c r="C146" s="23"/>
      <c r="D146" s="24"/>
      <c r="E146" s="9" t="s">
        <v>13</v>
      </c>
      <c r="F146" s="10">
        <v>1</v>
      </c>
      <c r="G146" s="11">
        <f>+G147</f>
        <v>0</v>
      </c>
      <c r="H146" s="12"/>
      <c r="I146" s="13">
        <v>137</v>
      </c>
      <c r="J146" s="13">
        <v>210</v>
      </c>
    </row>
    <row r="147" spans="1:10" ht="42" customHeight="1" x14ac:dyDescent="0.15">
      <c r="A147" s="22" t="s">
        <v>107</v>
      </c>
      <c r="B147" s="23"/>
      <c r="C147" s="23"/>
      <c r="D147" s="24"/>
      <c r="E147" s="9" t="s">
        <v>13</v>
      </c>
      <c r="F147" s="10">
        <v>1</v>
      </c>
      <c r="G147" s="17"/>
      <c r="H147" s="12"/>
      <c r="I147" s="13">
        <v>138</v>
      </c>
      <c r="J147" s="13"/>
    </row>
    <row r="148" spans="1:10" ht="42" customHeight="1" x14ac:dyDescent="0.15">
      <c r="A148" s="22" t="s">
        <v>108</v>
      </c>
      <c r="B148" s="23"/>
      <c r="C148" s="23"/>
      <c r="D148" s="24"/>
      <c r="E148" s="9" t="s">
        <v>13</v>
      </c>
      <c r="F148" s="10">
        <v>1</v>
      </c>
      <c r="G148" s="17"/>
      <c r="H148" s="12"/>
      <c r="I148" s="13">
        <v>139</v>
      </c>
      <c r="J148" s="13">
        <v>220</v>
      </c>
    </row>
    <row r="149" spans="1:10" ht="42" customHeight="1" x14ac:dyDescent="0.15">
      <c r="A149" s="22" t="s">
        <v>109</v>
      </c>
      <c r="B149" s="23"/>
      <c r="C149" s="23"/>
      <c r="D149" s="24"/>
      <c r="E149" s="9" t="s">
        <v>13</v>
      </c>
      <c r="F149" s="10">
        <v>1</v>
      </c>
      <c r="G149" s="11">
        <f>+G10+G148</f>
        <v>0</v>
      </c>
      <c r="H149" s="12"/>
      <c r="I149" s="13">
        <v>140</v>
      </c>
      <c r="J149" s="13">
        <v>30</v>
      </c>
    </row>
    <row r="150" spans="1:10" ht="42" customHeight="1" x14ac:dyDescent="0.15">
      <c r="A150" s="25" t="s">
        <v>110</v>
      </c>
      <c r="B150" s="26"/>
      <c r="C150" s="26"/>
      <c r="D150" s="27"/>
      <c r="E150" s="18" t="s">
        <v>111</v>
      </c>
      <c r="F150" s="19" t="s">
        <v>111</v>
      </c>
      <c r="G150" s="20">
        <f>G149</f>
        <v>0</v>
      </c>
      <c r="I150" s="21">
        <v>141</v>
      </c>
      <c r="J150" s="21">
        <v>90</v>
      </c>
    </row>
    <row r="151" spans="1:10" ht="42" customHeight="1" x14ac:dyDescent="0.15"/>
    <row r="152" spans="1:10" ht="42" customHeight="1" x14ac:dyDescent="0.15"/>
  </sheetData>
  <sheetProtection algorithmName="SHA-512" hashValue="7XMtC4B+4Id4G2Dr8Cz7Ry51MPHhOvtaGCZSKvE/EwbX7YVsyjcfafSYgrWYHiIpenkgDDmsZMOrdMu8F4cQPQ==" saltValue="j22rNDl1m8QUFZXc+dvbfQ==" spinCount="100000" sheet="1" objects="1" scenarios="1"/>
  <mergeCells count="40">
    <mergeCell ref="A150:D15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34:D34"/>
    <mergeCell ref="C35:D35"/>
    <mergeCell ref="B44:D44"/>
    <mergeCell ref="C45:D45"/>
    <mergeCell ref="C49:D49"/>
    <mergeCell ref="B52:D52"/>
    <mergeCell ref="C53:D53"/>
    <mergeCell ref="C57:D57"/>
    <mergeCell ref="B65:D65"/>
    <mergeCell ref="C66:D66"/>
    <mergeCell ref="B89:D89"/>
    <mergeCell ref="C90:D90"/>
    <mergeCell ref="B95:D95"/>
    <mergeCell ref="C96:D96"/>
    <mergeCell ref="B99:D99"/>
    <mergeCell ref="C100:D100"/>
    <mergeCell ref="C129:D129"/>
    <mergeCell ref="C132:D132"/>
    <mergeCell ref="A137:D137"/>
    <mergeCell ref="A146:D146"/>
    <mergeCell ref="A147:D147"/>
    <mergeCell ref="A148:D148"/>
    <mergeCell ref="A149:D149"/>
    <mergeCell ref="B138:D138"/>
    <mergeCell ref="C139:D139"/>
    <mergeCell ref="A143:D143"/>
    <mergeCell ref="A144:D144"/>
    <mergeCell ref="A145:D14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tsuduki hiromitsu</cp:lastModifiedBy>
  <cp:lastPrinted>2025-10-14T03:56:07Z</cp:lastPrinted>
  <dcterms:created xsi:type="dcterms:W3CDTF">2014-01-09T08:55:00Z</dcterms:created>
  <dcterms:modified xsi:type="dcterms:W3CDTF">2025-10-14T05:30:59Z</dcterms:modified>
</cp:coreProperties>
</file>